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7995"/>
  </bookViews>
  <sheets>
    <sheet name="Non-Lin Regress (2)" sheetId="1" r:id="rId1"/>
  </sheets>
  <externalReferences>
    <externalReference r:id="rId2"/>
  </externalReferences>
  <definedNames>
    <definedName name="f_1">'[1]Circuit Analysis'!$B$10</definedName>
    <definedName name="f_2">'[1]Circuit Analysis'!$B$11</definedName>
    <definedName name="f_3">'[1]Circuit Analysis'!$B$12</definedName>
    <definedName name="i_1">'[1]Circuit Analysis'!$E$5</definedName>
    <definedName name="i_2">'[1]Circuit Analysis'!$E$6</definedName>
    <definedName name="i_3">'[1]Circuit Analysis'!$E$7</definedName>
    <definedName name="R_1">'[1]Circuit Analysis'!$B$5</definedName>
    <definedName name="R_2">'[1]Circuit Analysis'!$B$6</definedName>
    <definedName name="R_3">'[1]Circuit Analysis'!$B$7</definedName>
    <definedName name="solver_adj" localSheetId="0" hidden="1">'Non-Lin Regress (2)'!$B$6:$B$8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'Non-Lin Regress (2)'!$D$8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V">'[1]Circuit Analysis'!$B$8</definedName>
  </definedNames>
  <calcPr calcId="145621"/>
</workbook>
</file>

<file path=xl/calcChain.xml><?xml version="1.0" encoding="utf-8"?>
<calcChain xmlns="http://schemas.openxmlformats.org/spreadsheetml/2006/main">
  <c r="E8" i="1" l="1"/>
  <c r="F12" i="1" s="1"/>
  <c r="C12" i="1"/>
  <c r="D12" i="1"/>
  <c r="E12" i="1"/>
  <c r="D8" i="1" s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8" i="1" s="1"/>
  <c r="G8" i="1" s="1"/>
</calcChain>
</file>

<file path=xl/sharedStrings.xml><?xml version="1.0" encoding="utf-8"?>
<sst xmlns="http://schemas.openxmlformats.org/spreadsheetml/2006/main" count="23" uniqueCount="23">
  <si>
    <r>
      <t>(Y</t>
    </r>
    <r>
      <rPr>
        <vertAlign val="subscript"/>
        <sz val="10"/>
        <rFont val="Arial"/>
        <family val="2"/>
      </rPr>
      <t xml:space="preserve">i </t>
    </r>
    <r>
      <rPr>
        <sz val="10"/>
        <rFont val="Arial"/>
        <family val="2"/>
      </rPr>
      <t>- Y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</si>
  <si>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(Y</t>
    </r>
    <r>
      <rPr>
        <vertAlign val="subscript"/>
        <sz val="10"/>
        <rFont val="Arial"/>
        <family val="2"/>
      </rPr>
      <t xml:space="preserve">i </t>
    </r>
    <r>
      <rPr>
        <sz val="10"/>
        <rFont val="Arial"/>
        <family val="2"/>
      </rPr>
      <t>- Y</t>
    </r>
    <r>
      <rPr>
        <vertAlign val="subscript"/>
        <sz val="10"/>
        <rFont val="Arial"/>
        <family val="2"/>
      </rPr>
      <t>pred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</si>
  <si>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Y</t>
    </r>
    <r>
      <rPr>
        <vertAlign val="subscript"/>
        <sz val="10"/>
        <rFont val="Arial"/>
        <family val="2"/>
      </rPr>
      <t xml:space="preserve">i </t>
    </r>
    <r>
      <rPr>
        <sz val="10"/>
        <rFont val="Arial"/>
        <family val="2"/>
      </rPr>
      <t>- Y</t>
    </r>
    <r>
      <rPr>
        <vertAlign val="subscript"/>
        <sz val="10"/>
        <rFont val="Arial"/>
        <family val="2"/>
      </rPr>
      <t>pred</t>
    </r>
  </si>
  <si>
    <t>Ypred</t>
  </si>
  <si>
    <r>
      <t>Y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/>
    </r>
  </si>
  <si>
    <t>t</t>
  </si>
  <si>
    <r>
      <t>error</t>
    </r>
    <r>
      <rPr>
        <vertAlign val="superscript"/>
        <sz val="10"/>
        <rFont val="Arial"/>
        <family val="2"/>
      </rPr>
      <t>2</t>
    </r>
  </si>
  <si>
    <t>error</t>
  </si>
  <si>
    <t>Predicted</t>
  </si>
  <si>
    <t>Actual</t>
  </si>
  <si>
    <t xml:space="preserve">t = </t>
  </si>
  <si>
    <r>
      <t>R</t>
    </r>
    <r>
      <rPr>
        <vertAlign val="superscript"/>
        <sz val="10"/>
        <rFont val="Arial"/>
        <family val="2"/>
      </rPr>
      <t>2</t>
    </r>
  </si>
  <si>
    <t>TSS</t>
  </si>
  <si>
    <t>Yavg</t>
  </si>
  <si>
    <t>SSE</t>
  </si>
  <si>
    <r>
      <t>T</t>
    </r>
    <r>
      <rPr>
        <vertAlign val="subscript"/>
        <sz val="10"/>
        <rFont val="Arial"/>
        <family val="2"/>
      </rPr>
      <t>∞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</si>
  <si>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</si>
  <si>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y = T</t>
    </r>
    <r>
      <rPr>
        <vertAlign val="subscript"/>
        <sz val="10"/>
        <rFont val="Arial"/>
        <family val="2"/>
      </rPr>
      <t>∞</t>
    </r>
    <r>
      <rPr>
        <sz val="10"/>
        <rFont val="Arial"/>
        <family val="2"/>
      </rPr>
      <t xml:space="preserve"> + (T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- T</t>
    </r>
    <r>
      <rPr>
        <vertAlign val="subscript"/>
        <sz val="10"/>
        <rFont val="Arial"/>
        <family val="2"/>
      </rPr>
      <t>∞</t>
    </r>
    <r>
      <rPr>
        <sz val="10"/>
        <rFont val="Arial"/>
        <family val="2"/>
      </rPr>
      <t xml:space="preserve"> )*e</t>
    </r>
    <r>
      <rPr>
        <vertAlign val="superscript"/>
        <sz val="10"/>
        <rFont val="Arial"/>
        <family val="2"/>
      </rPr>
      <t>-t/</t>
    </r>
    <r>
      <rPr>
        <vertAlign val="superscript"/>
        <sz val="10"/>
        <rFont val="Symbol"/>
        <family val="1"/>
        <charset val="2"/>
      </rPr>
      <t>t</t>
    </r>
  </si>
  <si>
    <t xml:space="preserve">Model: </t>
  </si>
  <si>
    <t>Guesses</t>
  </si>
  <si>
    <t>BJ Furman</t>
  </si>
  <si>
    <t>24APR2010</t>
  </si>
  <si>
    <t>Non-Linear Curve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</si>
</sst>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Temperature Response</a:t>
            </a:r>
          </a:p>
        </c:rich>
      </c:tx>
      <c:layout>
        <c:manualLayout>
          <c:xMode val="edge"/>
          <c:yMode val="edge"/>
          <c:x val="0.35564897484048802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8340250658109"/>
          <c:y val="0.14988307537493067"/>
          <c:w val="0.81799246738574161"/>
          <c:h val="0.702576915819987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21"/>
              <c:pt idx="0">
                <c:v>0</c:v>
              </c:pt>
              <c:pt idx="1">
                <c:v>0.5</c:v>
              </c:pt>
              <c:pt idx="2">
                <c:v>1</c:v>
              </c:pt>
              <c:pt idx="3">
                <c:v>1.5</c:v>
              </c:pt>
              <c:pt idx="4">
                <c:v>2</c:v>
              </c:pt>
              <c:pt idx="5">
                <c:v>2.5</c:v>
              </c:pt>
              <c:pt idx="6">
                <c:v>3</c:v>
              </c:pt>
              <c:pt idx="7">
                <c:v>3.5</c:v>
              </c:pt>
              <c:pt idx="8">
                <c:v>4</c:v>
              </c:pt>
              <c:pt idx="9">
                <c:v>4.5</c:v>
              </c:pt>
              <c:pt idx="10">
                <c:v>5</c:v>
              </c:pt>
              <c:pt idx="11">
                <c:v>5.5</c:v>
              </c:pt>
              <c:pt idx="12">
                <c:v>6</c:v>
              </c:pt>
              <c:pt idx="13">
                <c:v>6.5</c:v>
              </c:pt>
              <c:pt idx="14">
                <c:v>7</c:v>
              </c:pt>
              <c:pt idx="15">
                <c:v>7.5</c:v>
              </c:pt>
              <c:pt idx="16">
                <c:v>8</c:v>
              </c:pt>
              <c:pt idx="17">
                <c:v>8.5</c:v>
              </c:pt>
              <c:pt idx="18">
                <c:v>9</c:v>
              </c:pt>
              <c:pt idx="19">
                <c:v>9.5</c:v>
              </c:pt>
              <c:pt idx="20">
                <c:v>10</c:v>
              </c:pt>
            </c:numLit>
          </c:xVal>
          <c:yVal>
            <c:numLit>
              <c:formatCode>General</c:formatCode>
              <c:ptCount val="21"/>
              <c:pt idx="0">
                <c:v>24.008310558009349</c:v>
              </c:pt>
              <c:pt idx="1">
                <c:v>37.6879845022927</c:v>
              </c:pt>
              <c:pt idx="2">
                <c:v>55.11952653030508</c:v>
              </c:pt>
              <c:pt idx="3">
                <c:v>65.361223455019541</c:v>
              </c:pt>
              <c:pt idx="4">
                <c:v>73.641738920486247</c:v>
              </c:pt>
              <c:pt idx="5">
                <c:v>80.973411060696463</c:v>
              </c:pt>
              <c:pt idx="6">
                <c:v>81.073503339720119</c:v>
              </c:pt>
              <c:pt idx="7">
                <c:v>81.929141508604602</c:v>
              </c:pt>
              <c:pt idx="8">
                <c:v>86.026218557544325</c:v>
              </c:pt>
              <c:pt idx="9">
                <c:v>87.698266675231736</c:v>
              </c:pt>
              <c:pt idx="10">
                <c:v>96.37628298704972</c:v>
              </c:pt>
              <c:pt idx="11">
                <c:v>92.441094371244375</c:v>
              </c:pt>
              <c:pt idx="12">
                <c:v>98.148736195703535</c:v>
              </c:pt>
              <c:pt idx="13">
                <c:v>98.025241708831871</c:v>
              </c:pt>
              <c:pt idx="14">
                <c:v>99.077846828336035</c:v>
              </c:pt>
              <c:pt idx="15">
                <c:v>101.86049870719405</c:v>
              </c:pt>
              <c:pt idx="16">
                <c:v>102.89088661910955</c:v>
              </c:pt>
              <c:pt idx="17">
                <c:v>98.192151468293218</c:v>
              </c:pt>
              <c:pt idx="18">
                <c:v>99.408319277060869</c:v>
              </c:pt>
              <c:pt idx="19">
                <c:v>103.36225637733554</c:v>
              </c:pt>
              <c:pt idx="20">
                <c:v>94.889326028281459</c:v>
              </c:pt>
            </c:numLit>
          </c:yVal>
          <c:smooth val="0"/>
        </c:ser>
        <c:ser>
          <c:idx val="2"/>
          <c:order val="1"/>
          <c:tx>
            <c:v>Model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Lit>
              <c:formatCode>General</c:formatCode>
              <c:ptCount val="21"/>
              <c:pt idx="0">
                <c:v>0</c:v>
              </c:pt>
              <c:pt idx="1">
                <c:v>0.5</c:v>
              </c:pt>
              <c:pt idx="2">
                <c:v>1</c:v>
              </c:pt>
              <c:pt idx="3">
                <c:v>1.5</c:v>
              </c:pt>
              <c:pt idx="4">
                <c:v>2</c:v>
              </c:pt>
              <c:pt idx="5">
                <c:v>2.5</c:v>
              </c:pt>
              <c:pt idx="6">
                <c:v>3</c:v>
              </c:pt>
              <c:pt idx="7">
                <c:v>3.5</c:v>
              </c:pt>
              <c:pt idx="8">
                <c:v>4</c:v>
              </c:pt>
              <c:pt idx="9">
                <c:v>4.5</c:v>
              </c:pt>
              <c:pt idx="10">
                <c:v>5</c:v>
              </c:pt>
              <c:pt idx="11">
                <c:v>5.5</c:v>
              </c:pt>
              <c:pt idx="12">
                <c:v>6</c:v>
              </c:pt>
              <c:pt idx="13">
                <c:v>6.5</c:v>
              </c:pt>
              <c:pt idx="14">
                <c:v>7</c:v>
              </c:pt>
              <c:pt idx="15">
                <c:v>7.5</c:v>
              </c:pt>
              <c:pt idx="16">
                <c:v>8</c:v>
              </c:pt>
              <c:pt idx="17">
                <c:v>8.5</c:v>
              </c:pt>
              <c:pt idx="18">
                <c:v>9</c:v>
              </c:pt>
              <c:pt idx="19">
                <c:v>9.5</c:v>
              </c:pt>
              <c:pt idx="20">
                <c:v>10</c:v>
              </c:pt>
            </c:numLit>
          </c:xVal>
          <c:yVal>
            <c:numLit>
              <c:formatCode>General</c:formatCode>
              <c:ptCount val="21"/>
              <c:pt idx="0">
                <c:v>24.163913405417944</c:v>
              </c:pt>
              <c:pt idx="1">
                <c:v>40.417935099113215</c:v>
              </c:pt>
              <c:pt idx="2">
                <c:v>53.225734924604275</c:v>
              </c:pt>
              <c:pt idx="3">
                <c:v>63.317990211397557</c:v>
              </c:pt>
              <c:pt idx="4">
                <c:v>71.270458095154623</c:v>
              </c:pt>
              <c:pt idx="5">
                <c:v>77.536822118362153</c:v>
              </c:pt>
              <c:pt idx="6">
                <c:v>82.474574605430149</c:v>
              </c:pt>
              <c:pt idx="7">
                <c:v>86.365411386257023</c:v>
              </c:pt>
              <c:pt idx="8">
                <c:v>89.431302375058777</c:v>
              </c:pt>
              <c:pt idx="9">
                <c:v>91.847154821384791</c:v>
              </c:pt>
              <c:pt idx="10">
                <c:v>93.750791664226483</c:v>
              </c:pt>
              <c:pt idx="11">
                <c:v>95.250814248360427</c:v>
              </c:pt>
              <c:pt idx="12">
                <c:v>96.432797966196603</c:v>
              </c:pt>
              <c:pt idx="13">
                <c:v>97.364174282798118</c:v>
              </c:pt>
              <c:pt idx="14">
                <c:v>98.09807766068414</c:v>
              </c:pt>
              <c:pt idx="15">
                <c:v>98.676376849177402</c:v>
              </c:pt>
              <c:pt idx="16">
                <c:v>99.132063471543518</c:v>
              </c:pt>
              <c:pt idx="17">
                <c:v>99.491134177391245</c:v>
              </c:pt>
              <c:pt idx="18">
                <c:v>99.774073736003942</c:v>
              </c:pt>
              <c:pt idx="19">
                <c:v>99.997023680190978</c:v>
              </c:pt>
              <c:pt idx="20">
                <c:v>100.17270317109258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56640"/>
        <c:axId val="60662912"/>
      </c:scatterChart>
      <c:valAx>
        <c:axId val="6065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Time, Sec.</a:t>
                </a:r>
              </a:p>
            </c:rich>
          </c:tx>
          <c:layout>
            <c:manualLayout>
              <c:xMode val="edge"/>
              <c:yMode val="edge"/>
              <c:x val="0.48117198739278927"/>
              <c:y val="0.91569184999416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2912"/>
        <c:crosses val="autoZero"/>
        <c:crossBetween val="midCat"/>
      </c:valAx>
      <c:valAx>
        <c:axId val="6066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Temperature, °C</a:t>
                </a:r>
              </a:p>
            </c:rich>
          </c:tx>
          <c:layout>
            <c:manualLayout>
              <c:xMode val="edge"/>
              <c:yMode val="edge"/>
              <c:x val="3.3472803347280332E-2"/>
              <c:y val="0.39110119431792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566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Deviation Plot</a:t>
            </a:r>
          </a:p>
        </c:rich>
      </c:tx>
      <c:layout>
        <c:manualLayout>
          <c:xMode val="edge"/>
          <c:yMode val="edge"/>
          <c:x val="0.39872475270734697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480182914958"/>
          <c:y val="0.1745285028749895"/>
          <c:w val="0.85327086646304706"/>
          <c:h val="0.6981140114999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'Non-Lin Regress (2)'!$D$11</c:f>
              <c:strCache>
                <c:ptCount val="1"/>
                <c:pt idx="0">
                  <c:v>Yi - Ypred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'Non-Lin Regress (2)'!$A$12:$A$32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'Non-Lin Regress (2)'!$D$12:$D$32</c:f>
              <c:numCache>
                <c:formatCode>General</c:formatCode>
                <c:ptCount val="21"/>
                <c:pt idx="0">
                  <c:v>-0.15542472842296462</c:v>
                </c:pt>
                <c:pt idx="1">
                  <c:v>-2.7299139480096386</c:v>
                </c:pt>
                <c:pt idx="2">
                  <c:v>1.8937471050685062</c:v>
                </c:pt>
                <c:pt idx="3">
                  <c:v>2.0431486950888456</c:v>
                </c:pt>
                <c:pt idx="4">
                  <c:v>2.371183549436239</c:v>
                </c:pt>
                <c:pt idx="5">
                  <c:v>3.4364964747290117</c:v>
                </c:pt>
                <c:pt idx="6">
                  <c:v>-1.4011482531727353</c:v>
                </c:pt>
                <c:pt idx="7">
                  <c:v>-4.4363254546423434</c:v>
                </c:pt>
                <c:pt idx="8">
                  <c:v>-3.4051152643366862</c:v>
                </c:pt>
                <c:pt idx="9">
                  <c:v>-4.1488948588790038</c:v>
                </c:pt>
                <c:pt idx="10">
                  <c:v>2.6255086072796416</c:v>
                </c:pt>
                <c:pt idx="11">
                  <c:v>-2.8096801318021676</c:v>
                </c:pt>
                <c:pt idx="12">
                  <c:v>1.715998472057862</c:v>
                </c:pt>
                <c:pt idx="13">
                  <c:v>0.66114602516316268</c:v>
                </c:pt>
                <c:pt idx="14">
                  <c:v>0.97986396900836326</c:v>
                </c:pt>
                <c:pt idx="15">
                  <c:v>3.1842307955934785</c:v>
                </c:pt>
                <c:pt idx="16">
                  <c:v>3.7589443030857268</c:v>
                </c:pt>
                <c:pt idx="17">
                  <c:v>-1.2988510759526264</c:v>
                </c:pt>
                <c:pt idx="18">
                  <c:v>-0.36561389975808822</c:v>
                </c:pt>
                <c:pt idx="19">
                  <c:v>3.3653808177174369</c:v>
                </c:pt>
                <c:pt idx="20">
                  <c:v>-5.2832226480866069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8528"/>
        <c:axId val="60680832"/>
      </c:scatterChart>
      <c:valAx>
        <c:axId val="6067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Time, Sec.</a:t>
                </a:r>
              </a:p>
            </c:rich>
          </c:tx>
          <c:layout>
            <c:manualLayout>
              <c:xMode val="edge"/>
              <c:yMode val="edge"/>
              <c:x val="0.47368488029905348"/>
              <c:y val="0.89858589610260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80832"/>
        <c:crosses val="autoZero"/>
        <c:crossBetween val="midCat"/>
      </c:valAx>
      <c:valAx>
        <c:axId val="6068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</a:t>
                </a:r>
                <a:r>
                  <a:rPr lang="en-US" sz="115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i</a:t>
                </a:r>
                <a:r>
                  <a:rPr lang="en-US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- Y</a:t>
                </a:r>
                <a:r>
                  <a:rPr lang="en-US" sz="115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pred</a:t>
                </a:r>
              </a:p>
            </c:rich>
          </c:tx>
          <c:layout>
            <c:manualLayout>
              <c:xMode val="edge"/>
              <c:yMode val="edge"/>
              <c:x val="2.5518341307814992E-2"/>
              <c:y val="0.450472193334323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78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</a:t>
            </a:r>
            <a:r>
              <a:rPr lang="en-US" sz="13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pred</a:t>
            </a:r>
            <a:r>
              <a:rPr lang="en-US" sz="13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vs. Y</a:t>
            </a:r>
            <a:r>
              <a:rPr lang="en-US" sz="13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i</a:t>
            </a:r>
          </a:p>
        </c:rich>
      </c:tx>
      <c:layout>
        <c:manualLayout>
          <c:xMode val="edge"/>
          <c:yMode val="edge"/>
          <c:x val="0.45254237288135596"/>
          <c:y val="2.01342281879194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2372881355932"/>
          <c:y val="9.3959936818234446E-2"/>
          <c:w val="0.83220338983050846"/>
          <c:h val="0.767339484015581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'Non-Lin Regress (2)'!$C$11</c:f>
              <c:strCache>
                <c:ptCount val="1"/>
                <c:pt idx="0">
                  <c:v>Ypred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'Non-Lin Regress (2)'!$B$12:$B$32</c:f>
              <c:numCache>
                <c:formatCode>General</c:formatCode>
                <c:ptCount val="21"/>
                <c:pt idx="0">
                  <c:v>24.008310558009349</c:v>
                </c:pt>
                <c:pt idx="1">
                  <c:v>37.6879845022927</c:v>
                </c:pt>
                <c:pt idx="2">
                  <c:v>55.11952653030508</c:v>
                </c:pt>
                <c:pt idx="3">
                  <c:v>65.361223455019541</c:v>
                </c:pt>
                <c:pt idx="4">
                  <c:v>73.641738920486247</c:v>
                </c:pt>
                <c:pt idx="5">
                  <c:v>80.973411060696463</c:v>
                </c:pt>
                <c:pt idx="6">
                  <c:v>81.073503339720119</c:v>
                </c:pt>
                <c:pt idx="7">
                  <c:v>81.929141508604602</c:v>
                </c:pt>
                <c:pt idx="8">
                  <c:v>86.026218557544325</c:v>
                </c:pt>
                <c:pt idx="9">
                  <c:v>87.698266675231736</c:v>
                </c:pt>
                <c:pt idx="10">
                  <c:v>96.37628298704972</c:v>
                </c:pt>
                <c:pt idx="11">
                  <c:v>92.441094371244375</c:v>
                </c:pt>
                <c:pt idx="12">
                  <c:v>98.148736195703535</c:v>
                </c:pt>
                <c:pt idx="13">
                  <c:v>98.025241708831871</c:v>
                </c:pt>
                <c:pt idx="14">
                  <c:v>99.077846828336035</c:v>
                </c:pt>
                <c:pt idx="15">
                  <c:v>101.86049870719405</c:v>
                </c:pt>
                <c:pt idx="16">
                  <c:v>102.89088661910955</c:v>
                </c:pt>
                <c:pt idx="17">
                  <c:v>98.192151468293218</c:v>
                </c:pt>
                <c:pt idx="18">
                  <c:v>99.408319277060869</c:v>
                </c:pt>
                <c:pt idx="19">
                  <c:v>103.36225637733554</c:v>
                </c:pt>
                <c:pt idx="20">
                  <c:v>94.889326028281459</c:v>
                </c:pt>
              </c:numCache>
            </c:numRef>
          </c:xVal>
          <c:yVal>
            <c:numRef>
              <c:f>'Non-Lin Regress (2)'!$C$12:$C$32</c:f>
              <c:numCache>
                <c:formatCode>General</c:formatCode>
                <c:ptCount val="21"/>
                <c:pt idx="0">
                  <c:v>24.163735286432313</c:v>
                </c:pt>
                <c:pt idx="1">
                  <c:v>40.417898450302339</c:v>
                </c:pt>
                <c:pt idx="2">
                  <c:v>53.225779425236574</c:v>
                </c:pt>
                <c:pt idx="3">
                  <c:v>63.318074759930695</c:v>
                </c:pt>
                <c:pt idx="4">
                  <c:v>71.270555371050008</c:v>
                </c:pt>
                <c:pt idx="5">
                  <c:v>77.536914585967452</c:v>
                </c:pt>
                <c:pt idx="6">
                  <c:v>82.474651592892855</c:v>
                </c:pt>
                <c:pt idx="7">
                  <c:v>86.365466963246945</c:v>
                </c:pt>
                <c:pt idx="8">
                  <c:v>89.431333821881012</c:v>
                </c:pt>
                <c:pt idx="9">
                  <c:v>91.847161534110739</c:v>
                </c:pt>
                <c:pt idx="10">
                  <c:v>93.750774379770078</c:v>
                </c:pt>
                <c:pt idx="11">
                  <c:v>95.250774503046543</c:v>
                </c:pt>
                <c:pt idx="12">
                  <c:v>96.432737723645673</c:v>
                </c:pt>
                <c:pt idx="13">
                  <c:v>97.364095683668708</c:v>
                </c:pt>
                <c:pt idx="14">
                  <c:v>98.097982859327672</c:v>
                </c:pt>
                <c:pt idx="15">
                  <c:v>98.676267911600576</c:v>
                </c:pt>
                <c:pt idx="16">
                  <c:v>99.131942316023824</c:v>
                </c:pt>
                <c:pt idx="17">
                  <c:v>99.491002544245845</c:v>
                </c:pt>
                <c:pt idx="18">
                  <c:v>99.773933176818957</c:v>
                </c:pt>
                <c:pt idx="19">
                  <c:v>99.996875559618104</c:v>
                </c:pt>
                <c:pt idx="20">
                  <c:v>100.17254867636807</c:v>
                </c:pt>
              </c:numCache>
            </c:numRef>
          </c:yVal>
          <c:smooth val="0"/>
        </c:ser>
        <c:ser>
          <c:idx val="1"/>
          <c:order val="1"/>
          <c:tx>
            <c:v>Yi vs Yi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'Non-Lin Regress (2)'!$B$12:$B$32</c:f>
              <c:numCache>
                <c:formatCode>General</c:formatCode>
                <c:ptCount val="21"/>
                <c:pt idx="0">
                  <c:v>24.008310558009349</c:v>
                </c:pt>
                <c:pt idx="1">
                  <c:v>37.6879845022927</c:v>
                </c:pt>
                <c:pt idx="2">
                  <c:v>55.11952653030508</c:v>
                </c:pt>
                <c:pt idx="3">
                  <c:v>65.361223455019541</c:v>
                </c:pt>
                <c:pt idx="4">
                  <c:v>73.641738920486247</c:v>
                </c:pt>
                <c:pt idx="5">
                  <c:v>80.973411060696463</c:v>
                </c:pt>
                <c:pt idx="6">
                  <c:v>81.073503339720119</c:v>
                </c:pt>
                <c:pt idx="7">
                  <c:v>81.929141508604602</c:v>
                </c:pt>
                <c:pt idx="8">
                  <c:v>86.026218557544325</c:v>
                </c:pt>
                <c:pt idx="9">
                  <c:v>87.698266675231736</c:v>
                </c:pt>
                <c:pt idx="10">
                  <c:v>96.37628298704972</c:v>
                </c:pt>
                <c:pt idx="11">
                  <c:v>92.441094371244375</c:v>
                </c:pt>
                <c:pt idx="12">
                  <c:v>98.148736195703535</c:v>
                </c:pt>
                <c:pt idx="13">
                  <c:v>98.025241708831871</c:v>
                </c:pt>
                <c:pt idx="14">
                  <c:v>99.077846828336035</c:v>
                </c:pt>
                <c:pt idx="15">
                  <c:v>101.86049870719405</c:v>
                </c:pt>
                <c:pt idx="16">
                  <c:v>102.89088661910955</c:v>
                </c:pt>
                <c:pt idx="17">
                  <c:v>98.192151468293218</c:v>
                </c:pt>
                <c:pt idx="18">
                  <c:v>99.408319277060869</c:v>
                </c:pt>
                <c:pt idx="19">
                  <c:v>103.36225637733554</c:v>
                </c:pt>
                <c:pt idx="20">
                  <c:v>94.889326028281459</c:v>
                </c:pt>
              </c:numCache>
            </c:numRef>
          </c:xVal>
          <c:yVal>
            <c:numRef>
              <c:f>'Non-Lin Regress (2)'!$B$12:$B$32</c:f>
              <c:numCache>
                <c:formatCode>General</c:formatCode>
                <c:ptCount val="21"/>
                <c:pt idx="0">
                  <c:v>24.008310558009349</c:v>
                </c:pt>
                <c:pt idx="1">
                  <c:v>37.6879845022927</c:v>
                </c:pt>
                <c:pt idx="2">
                  <c:v>55.11952653030508</c:v>
                </c:pt>
                <c:pt idx="3">
                  <c:v>65.361223455019541</c:v>
                </c:pt>
                <c:pt idx="4">
                  <c:v>73.641738920486247</c:v>
                </c:pt>
                <c:pt idx="5">
                  <c:v>80.973411060696463</c:v>
                </c:pt>
                <c:pt idx="6">
                  <c:v>81.073503339720119</c:v>
                </c:pt>
                <c:pt idx="7">
                  <c:v>81.929141508604602</c:v>
                </c:pt>
                <c:pt idx="8">
                  <c:v>86.026218557544325</c:v>
                </c:pt>
                <c:pt idx="9">
                  <c:v>87.698266675231736</c:v>
                </c:pt>
                <c:pt idx="10">
                  <c:v>96.37628298704972</c:v>
                </c:pt>
                <c:pt idx="11">
                  <c:v>92.441094371244375</c:v>
                </c:pt>
                <c:pt idx="12">
                  <c:v>98.148736195703535</c:v>
                </c:pt>
                <c:pt idx="13">
                  <c:v>98.025241708831871</c:v>
                </c:pt>
                <c:pt idx="14">
                  <c:v>99.077846828336035</c:v>
                </c:pt>
                <c:pt idx="15">
                  <c:v>101.86049870719405</c:v>
                </c:pt>
                <c:pt idx="16">
                  <c:v>102.89088661910955</c:v>
                </c:pt>
                <c:pt idx="17">
                  <c:v>98.192151468293218</c:v>
                </c:pt>
                <c:pt idx="18">
                  <c:v>99.408319277060869</c:v>
                </c:pt>
                <c:pt idx="19">
                  <c:v>103.36225637733554</c:v>
                </c:pt>
                <c:pt idx="20">
                  <c:v>94.889326028281459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41312"/>
        <c:axId val="105343232"/>
      </c:scatterChart>
      <c:valAx>
        <c:axId val="10534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Measured Y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i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°C</a:t>
                </a:r>
              </a:p>
            </c:rich>
          </c:tx>
          <c:layout>
            <c:manualLayout>
              <c:xMode val="edge"/>
              <c:yMode val="edge"/>
              <c:x val="0.43559322033898307"/>
              <c:y val="0.917228064612728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43232"/>
        <c:crosses val="autoZero"/>
        <c:crossBetween val="midCat"/>
      </c:valAx>
      <c:valAx>
        <c:axId val="10534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pred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°C</a:t>
                </a:r>
              </a:p>
            </c:rich>
          </c:tx>
          <c:layout>
            <c:manualLayout>
              <c:xMode val="edge"/>
              <c:yMode val="edge"/>
              <c:x val="1.3559322033898305E-2"/>
              <c:y val="0.40044836677294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41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1</xdr:row>
      <xdr:rowOff>38100</xdr:rowOff>
    </xdr:from>
    <xdr:to>
      <xdr:col>19</xdr:col>
      <xdr:colOff>552450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21</xdr:row>
          <xdr:rowOff>19050</xdr:rowOff>
        </xdr:from>
        <xdr:to>
          <xdr:col>12</xdr:col>
          <xdr:colOff>219075</xdr:colOff>
          <xdr:row>24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85725</xdr:colOff>
      <xdr:row>3</xdr:row>
      <xdr:rowOff>57150</xdr:rowOff>
    </xdr:from>
    <xdr:to>
      <xdr:col>12</xdr:col>
      <xdr:colOff>76200</xdr:colOff>
      <xdr:row>20</xdr:row>
      <xdr:rowOff>104775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52925" y="542925"/>
          <a:ext cx="3038475" cy="280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Wingdings"/>
            </a:rPr>
            <a:t>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Steps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Select a regression model (e.g., y=mx+b)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Enter the data set (dependent and independent variable values) and initial guesses for the regression model coefficients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Calculate the predicted dependent values using the regression model and the independent variable(s)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Calculate the 'error' values (actual-predicted)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Calculate the squared errors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Calculate the sum of the squared errors (SSE)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7. Use Solver to minimize (select 'Min') the SSE (Target Cell) by changing the value of the coefficients (m and b) </a:t>
          </a: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8. Test your result by calculating the coefficient of determination (R2) and fitting your model to the data using</a:t>
          </a: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180975</xdr:colOff>
      <xdr:row>25</xdr:row>
      <xdr:rowOff>133350</xdr:rowOff>
    </xdr:from>
    <xdr:to>
      <xdr:col>17</xdr:col>
      <xdr:colOff>57150</xdr:colOff>
      <xdr:row>50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38100</xdr:rowOff>
    </xdr:from>
    <xdr:to>
      <xdr:col>8</xdr:col>
      <xdr:colOff>523875</xdr:colOff>
      <xdr:row>70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_p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VDT data"/>
      <sheetName val="Polyfit"/>
      <sheetName val="Non-Lin Regress"/>
      <sheetName val="Lin Regress"/>
      <sheetName val="Circuit Analysis"/>
      <sheetName val="lbf-N macro"/>
      <sheetName val="scratch"/>
    </sheetNames>
    <sheetDataSet>
      <sheetData sheetId="0"/>
      <sheetData sheetId="1"/>
      <sheetData sheetId="2"/>
      <sheetData sheetId="3"/>
      <sheetData sheetId="4">
        <row r="5">
          <cell r="B5">
            <v>10</v>
          </cell>
          <cell r="E5">
            <v>1.9999996985124526</v>
          </cell>
        </row>
        <row r="6">
          <cell r="B6">
            <v>5</v>
          </cell>
          <cell r="E6">
            <v>0.99999965122468082</v>
          </cell>
        </row>
        <row r="7">
          <cell r="B7">
            <v>5</v>
          </cell>
          <cell r="E7">
            <v>0.99999953351705662</v>
          </cell>
        </row>
        <row r="8">
          <cell r="B8">
            <v>10</v>
          </cell>
        </row>
        <row r="10">
          <cell r="B10">
            <v>5.1377071530467333E-7</v>
          </cell>
        </row>
        <row r="11">
          <cell r="B11">
            <v>-4.6648294329543205E-6</v>
          </cell>
        </row>
        <row r="12">
          <cell r="B12">
            <v>-3.487753192032983E-6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32"/>
  <sheetViews>
    <sheetView tabSelected="1" zoomScale="130" zoomScaleNormal="130" workbookViewId="0">
      <selection activeCell="C22" sqref="C22"/>
    </sheetView>
  </sheetViews>
  <sheetFormatPr defaultRowHeight="12.75" x14ac:dyDescent="0.2"/>
  <cols>
    <col min="4" max="4" width="11.28515625" customWidth="1"/>
    <col min="5" max="5" width="10.28515625" customWidth="1"/>
  </cols>
  <sheetData>
    <row r="1" spans="1:7" x14ac:dyDescent="0.2">
      <c r="A1" t="s">
        <v>22</v>
      </c>
    </row>
    <row r="2" spans="1:7" x14ac:dyDescent="0.2">
      <c r="A2" s="4" t="s">
        <v>21</v>
      </c>
    </row>
    <row r="3" spans="1:7" x14ac:dyDescent="0.2">
      <c r="A3" t="s">
        <v>20</v>
      </c>
    </row>
    <row r="5" spans="1:7" ht="15.75" x14ac:dyDescent="0.3">
      <c r="A5" s="6" t="s">
        <v>19</v>
      </c>
      <c r="B5" s="5"/>
      <c r="D5" s="2" t="s">
        <v>18</v>
      </c>
      <c r="E5" s="4" t="s">
        <v>17</v>
      </c>
    </row>
    <row r="6" spans="1:7" ht="15.75" x14ac:dyDescent="0.3">
      <c r="A6" s="2" t="s">
        <v>16</v>
      </c>
      <c r="B6">
        <v>24.163735286432313</v>
      </c>
    </row>
    <row r="7" spans="1:7" ht="15.75" x14ac:dyDescent="0.3">
      <c r="A7" s="2" t="s">
        <v>15</v>
      </c>
      <c r="B7">
        <v>100.82542625471989</v>
      </c>
      <c r="D7" t="s">
        <v>14</v>
      </c>
      <c r="E7" t="s">
        <v>13</v>
      </c>
      <c r="F7" t="s">
        <v>12</v>
      </c>
      <c r="G7" t="s">
        <v>11</v>
      </c>
    </row>
    <row r="8" spans="1:7" x14ac:dyDescent="0.2">
      <c r="A8" s="3" t="s">
        <v>10</v>
      </c>
      <c r="B8">
        <v>2.0982977983896256</v>
      </c>
      <c r="D8">
        <f>SUM(E12:E32)</f>
        <v>167.57908100663141</v>
      </c>
      <c r="E8">
        <f>AVERAGE(B12:B32)</f>
        <v>83.723426936969076</v>
      </c>
      <c r="F8">
        <f>SUM(F12:F32)</f>
        <v>9527.6052950912381</v>
      </c>
      <c r="G8">
        <f>1-D8/F8</f>
        <v>0.98241120661316961</v>
      </c>
    </row>
    <row r="9" spans="1:7" x14ac:dyDescent="0.2">
      <c r="A9" s="2"/>
    </row>
    <row r="10" spans="1:7" ht="14.25" x14ac:dyDescent="0.2">
      <c r="B10" t="s">
        <v>9</v>
      </c>
      <c r="C10" t="s">
        <v>8</v>
      </c>
      <c r="D10" t="s">
        <v>7</v>
      </c>
      <c r="E10" t="s">
        <v>6</v>
      </c>
    </row>
    <row r="11" spans="1:7" ht="15.75" x14ac:dyDescent="0.3">
      <c r="A11" s="1" t="s">
        <v>5</v>
      </c>
      <c r="B11" s="1" t="s">
        <v>4</v>
      </c>
      <c r="C11" t="s">
        <v>3</v>
      </c>
      <c r="D11" t="s">
        <v>2</v>
      </c>
      <c r="E11" t="s">
        <v>1</v>
      </c>
      <c r="F11" t="s">
        <v>0</v>
      </c>
    </row>
    <row r="12" spans="1:7" x14ac:dyDescent="0.2">
      <c r="A12">
        <v>0</v>
      </c>
      <c r="B12">
        <v>24.008310558009349</v>
      </c>
      <c r="C12">
        <f>$B$7+($B$6-$B$7)*EXP(-A12/$B$8)</f>
        <v>24.163735286432313</v>
      </c>
      <c r="D12">
        <f>B12-C12</f>
        <v>-0.15542472842296462</v>
      </c>
      <c r="E12">
        <f>D12^2</f>
        <v>2.4156846205352307E-2</v>
      </c>
      <c r="F12">
        <f>(B12-$E$8)^2</f>
        <v>3565.8951241527043</v>
      </c>
    </row>
    <row r="13" spans="1:7" x14ac:dyDescent="0.2">
      <c r="A13">
        <v>0.5</v>
      </c>
      <c r="B13">
        <v>37.6879845022927</v>
      </c>
      <c r="C13">
        <f>$B$7+($B$6-$B$7)*EXP(-A13/$B$8)</f>
        <v>40.417898450302339</v>
      </c>
      <c r="D13">
        <f>B13-C13</f>
        <v>-2.7299139480096386</v>
      </c>
      <c r="E13">
        <f>D13^2</f>
        <v>7.4524301635375716</v>
      </c>
      <c r="F13">
        <f>(B13-$E$8)^2</f>
        <v>2119.2619601564024</v>
      </c>
    </row>
    <row r="14" spans="1:7" x14ac:dyDescent="0.2">
      <c r="A14">
        <v>1</v>
      </c>
      <c r="B14">
        <v>55.11952653030508</v>
      </c>
      <c r="C14">
        <f>$B$7+($B$6-$B$7)*EXP(-A14/$B$8)</f>
        <v>53.225779425236574</v>
      </c>
      <c r="D14">
        <f>B14-C14</f>
        <v>1.8937471050685062</v>
      </c>
      <c r="E14">
        <f>D14^2</f>
        <v>3.5862780979553479</v>
      </c>
      <c r="F14">
        <f>(B14-$E$8)^2</f>
        <v>818.18311847435268</v>
      </c>
    </row>
    <row r="15" spans="1:7" x14ac:dyDescent="0.2">
      <c r="A15">
        <v>1.5</v>
      </c>
      <c r="B15">
        <v>65.361223455019541</v>
      </c>
      <c r="C15">
        <f>$B$7+($B$6-$B$7)*EXP(-A15/$B$8)</f>
        <v>63.318074759930695</v>
      </c>
      <c r="D15">
        <f>B15-C15</f>
        <v>2.0431486950888456</v>
      </c>
      <c r="E15">
        <f>D15^2</f>
        <v>4.1744565902432527</v>
      </c>
      <c r="F15">
        <f>(B15-$E$8)^2</f>
        <v>337.17051671251966</v>
      </c>
    </row>
    <row r="16" spans="1:7" x14ac:dyDescent="0.2">
      <c r="A16">
        <v>2</v>
      </c>
      <c r="B16">
        <v>73.641738920486247</v>
      </c>
      <c r="C16">
        <f>$B$7+($B$6-$B$7)*EXP(-A16/$B$8)</f>
        <v>71.270555371050008</v>
      </c>
      <c r="D16">
        <f>B16-C16</f>
        <v>2.371183549436239</v>
      </c>
      <c r="E16">
        <f>D16^2</f>
        <v>5.6225114251170405</v>
      </c>
      <c r="F16">
        <f>(B16-$E$8)^2</f>
        <v>101.64043326169347</v>
      </c>
    </row>
    <row r="17" spans="1:6" x14ac:dyDescent="0.2">
      <c r="A17">
        <v>2.5</v>
      </c>
      <c r="B17">
        <v>80.973411060696463</v>
      </c>
      <c r="C17">
        <f>$B$7+($B$6-$B$7)*EXP(-A17/$B$8)</f>
        <v>77.536914585967452</v>
      </c>
      <c r="D17">
        <f>B17-C17</f>
        <v>3.4364964747290117</v>
      </c>
      <c r="E17">
        <f>D17^2</f>
        <v>11.809508020824925</v>
      </c>
      <c r="F17">
        <f>(B17-$E$8)^2</f>
        <v>7.5625873197514277</v>
      </c>
    </row>
    <row r="18" spans="1:6" x14ac:dyDescent="0.2">
      <c r="A18">
        <v>3</v>
      </c>
      <c r="B18">
        <v>81.073503339720119</v>
      </c>
      <c r="C18">
        <f>$B$7+($B$6-$B$7)*EXP(-A18/$B$8)</f>
        <v>82.474651592892855</v>
      </c>
      <c r="D18">
        <f>B18-C18</f>
        <v>-1.4011482531727353</v>
      </c>
      <c r="E18">
        <f>D18^2</f>
        <v>1.9632164273690076</v>
      </c>
      <c r="F18">
        <f>(B18-$E$8)^2</f>
        <v>7.0220950712568539</v>
      </c>
    </row>
    <row r="19" spans="1:6" x14ac:dyDescent="0.2">
      <c r="A19">
        <v>3.5</v>
      </c>
      <c r="B19">
        <v>81.929141508604602</v>
      </c>
      <c r="C19">
        <f>$B$7+($B$6-$B$7)*EXP(-A19/$B$8)</f>
        <v>86.365466963246945</v>
      </c>
      <c r="D19">
        <f>B19-C19</f>
        <v>-4.4363254546423434</v>
      </c>
      <c r="E19">
        <f>D19^2</f>
        <v>19.680983539507594</v>
      </c>
      <c r="F19">
        <f>(B19-$E$8)^2</f>
        <v>3.2194601984410873</v>
      </c>
    </row>
    <row r="20" spans="1:6" x14ac:dyDescent="0.2">
      <c r="A20">
        <v>4</v>
      </c>
      <c r="B20">
        <v>86.026218557544325</v>
      </c>
      <c r="C20">
        <f>$B$7+($B$6-$B$7)*EXP(-A20/$B$8)</f>
        <v>89.431333821881012</v>
      </c>
      <c r="D20">
        <f>B20-C20</f>
        <v>-3.4051152643366862</v>
      </c>
      <c r="E20">
        <f>D20^2</f>
        <v>11.594809963418701</v>
      </c>
      <c r="F20">
        <f>(B20-$E$8)^2</f>
        <v>5.3028492477915812</v>
      </c>
    </row>
    <row r="21" spans="1:6" x14ac:dyDescent="0.2">
      <c r="A21">
        <v>4.5</v>
      </c>
      <c r="B21">
        <v>87.698266675231736</v>
      </c>
      <c r="C21">
        <f>$B$7+($B$6-$B$7)*EXP(-A21/$B$8)</f>
        <v>91.847161534110739</v>
      </c>
      <c r="D21">
        <f>B21-C21</f>
        <v>-4.1488948588790038</v>
      </c>
      <c r="E21">
        <f>D21^2</f>
        <v>17.213328550032628</v>
      </c>
      <c r="F21">
        <f>(B21-$E$8)^2</f>
        <v>15.799350944871966</v>
      </c>
    </row>
    <row r="22" spans="1:6" x14ac:dyDescent="0.2">
      <c r="A22">
        <v>5</v>
      </c>
      <c r="B22">
        <v>96.37628298704972</v>
      </c>
      <c r="C22">
        <f>$B$7+($B$6-$B$7)*EXP(-A22/$B$8)</f>
        <v>93.750774379770078</v>
      </c>
      <c r="D22">
        <f>B22-C22</f>
        <v>2.6255086072796416</v>
      </c>
      <c r="E22">
        <f>D22^2</f>
        <v>6.8932954468994838</v>
      </c>
      <c r="F22">
        <f>(B22-$E$8)^2</f>
        <v>160.09476622406234</v>
      </c>
    </row>
    <row r="23" spans="1:6" x14ac:dyDescent="0.2">
      <c r="A23">
        <v>5.5</v>
      </c>
      <c r="B23">
        <v>92.441094371244375</v>
      </c>
      <c r="C23">
        <f>$B$7+($B$6-$B$7)*EXP(-A23/$B$8)</f>
        <v>95.250774503046543</v>
      </c>
      <c r="D23">
        <f>B23-C23</f>
        <v>-2.8096801318021676</v>
      </c>
      <c r="E23">
        <f>D23^2</f>
        <v>7.8943024430438458</v>
      </c>
      <c r="F23">
        <f>(B23-$E$8)^2</f>
        <v>75.997725494624078</v>
      </c>
    </row>
    <row r="24" spans="1:6" x14ac:dyDescent="0.2">
      <c r="A24">
        <v>6</v>
      </c>
      <c r="B24">
        <v>98.148736195703535</v>
      </c>
      <c r="C24">
        <f>$B$7+($B$6-$B$7)*EXP(-A24/$B$8)</f>
        <v>96.432737723645673</v>
      </c>
      <c r="D24">
        <f>B24-C24</f>
        <v>1.715998472057862</v>
      </c>
      <c r="E24">
        <f>D24^2</f>
        <v>2.9446507561049171</v>
      </c>
      <c r="F24">
        <f>(B24-$E$8)^2</f>
        <v>208.08954721013009</v>
      </c>
    </row>
    <row r="25" spans="1:6" x14ac:dyDescent="0.2">
      <c r="A25">
        <v>6.5</v>
      </c>
      <c r="B25">
        <v>98.025241708831871</v>
      </c>
      <c r="C25">
        <f>$B$7+($B$6-$B$7)*EXP(-A25/$B$8)</f>
        <v>97.364095683668708</v>
      </c>
      <c r="D25">
        <f>B25-C25</f>
        <v>0.66114602516316268</v>
      </c>
      <c r="E25">
        <f>D25^2</f>
        <v>0.43711406658904933</v>
      </c>
      <c r="F25">
        <f>(B25-$E$8)^2</f>
        <v>204.54190576867282</v>
      </c>
    </row>
    <row r="26" spans="1:6" x14ac:dyDescent="0.2">
      <c r="A26">
        <v>7</v>
      </c>
      <c r="B26">
        <v>99.077846828336035</v>
      </c>
      <c r="C26">
        <f>$B$7+($B$6-$B$7)*EXP(-A26/$B$8)</f>
        <v>98.097982859327672</v>
      </c>
      <c r="D26">
        <f>B26-C26</f>
        <v>0.97986396900836326</v>
      </c>
      <c r="E26">
        <f>D26^2</f>
        <v>0.96013339776082263</v>
      </c>
      <c r="F26">
        <f>(B26-$E$8)^2</f>
        <v>235.75821020040533</v>
      </c>
    </row>
    <row r="27" spans="1:6" x14ac:dyDescent="0.2">
      <c r="A27">
        <v>7.5</v>
      </c>
      <c r="B27">
        <v>101.86049870719405</v>
      </c>
      <c r="C27">
        <f>$B$7+($B$6-$B$7)*EXP(-A27/$B$8)</f>
        <v>98.676267911600576</v>
      </c>
      <c r="D27">
        <f>B27-C27</f>
        <v>3.1842307955934785</v>
      </c>
      <c r="E27">
        <f>D27^2</f>
        <v>10.139325759605878</v>
      </c>
      <c r="F27">
        <f>(B27-$E$8)^2</f>
        <v>328.95337239829183</v>
      </c>
    </row>
    <row r="28" spans="1:6" x14ac:dyDescent="0.2">
      <c r="A28">
        <v>8</v>
      </c>
      <c r="B28">
        <v>102.89088661910955</v>
      </c>
      <c r="C28">
        <f>$B$7+($B$6-$B$7)*EXP(-A28/$B$8)</f>
        <v>99.131942316023824</v>
      </c>
      <c r="D28">
        <f>B28-C28</f>
        <v>3.7589443030857268</v>
      </c>
      <c r="E28">
        <f>D28^2</f>
        <v>14.129662273700641</v>
      </c>
      <c r="F28">
        <f>(B28-$E$8)^2</f>
        <v>367.39151066648066</v>
      </c>
    </row>
    <row r="29" spans="1:6" x14ac:dyDescent="0.2">
      <c r="A29">
        <v>8.5</v>
      </c>
      <c r="B29">
        <v>98.192151468293218</v>
      </c>
      <c r="C29">
        <f>$B$7+($B$6-$B$7)*EXP(-A29/$B$8)</f>
        <v>99.491002544245845</v>
      </c>
      <c r="D29">
        <f>B29-C29</f>
        <v>-1.2988510759526264</v>
      </c>
      <c r="E29">
        <f>D29^2</f>
        <v>1.6870141175032953</v>
      </c>
      <c r="F29">
        <f>(B29-$E$8)^2</f>
        <v>209.34398956334101</v>
      </c>
    </row>
    <row r="30" spans="1:6" x14ac:dyDescent="0.2">
      <c r="A30">
        <v>9</v>
      </c>
      <c r="B30">
        <v>99.408319277060869</v>
      </c>
      <c r="C30">
        <f>$B$7+($B$6-$B$7)*EXP(-A30/$B$8)</f>
        <v>99.773933176818957</v>
      </c>
      <c r="D30">
        <f>B30-C30</f>
        <v>-0.36561389975808822</v>
      </c>
      <c r="E30">
        <f>D30^2</f>
        <v>0.13367352369631738</v>
      </c>
      <c r="F30">
        <f>(B30-$E$8)^2</f>
        <v>246.01584772027019</v>
      </c>
    </row>
    <row r="31" spans="1:6" x14ac:dyDescent="0.2">
      <c r="A31">
        <v>9.5</v>
      </c>
      <c r="B31">
        <v>103.36225637733554</v>
      </c>
      <c r="C31">
        <f>$B$7+($B$6-$B$7)*EXP(-A31/$B$8)</f>
        <v>99.996875559618104</v>
      </c>
      <c r="D31">
        <f>B31-C31</f>
        <v>3.3653808177174369</v>
      </c>
      <c r="E31">
        <f>D31^2</f>
        <v>11.325788048260485</v>
      </c>
      <c r="F31">
        <f>(B31-$E$8)^2</f>
        <v>385.68362178780455</v>
      </c>
    </row>
    <row r="32" spans="1:6" x14ac:dyDescent="0.2">
      <c r="A32">
        <v>10</v>
      </c>
      <c r="B32">
        <v>94.889326028281459</v>
      </c>
      <c r="C32">
        <f>$B$7+($B$6-$B$7)*EXP(-A32/$B$8)</f>
        <v>100.17254867636807</v>
      </c>
      <c r="D32">
        <f>B32-C32</f>
        <v>-5.2832226480866069</v>
      </c>
      <c r="E32">
        <f>D32^2</f>
        <v>27.912441549255259</v>
      </c>
      <c r="F32">
        <f>(B32-$E$8)^2</f>
        <v>124.67730251737071</v>
      </c>
    </row>
  </sheetData>
  <mergeCells count="1">
    <mergeCell ref="A5:B5"/>
  </mergeCells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6</xdr:col>
                <xdr:colOff>438150</xdr:colOff>
                <xdr:row>21</xdr:row>
                <xdr:rowOff>19050</xdr:rowOff>
              </from>
              <to>
                <xdr:col>12</xdr:col>
                <xdr:colOff>219075</xdr:colOff>
                <xdr:row>24</xdr:row>
                <xdr:rowOff>104775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Non-Lin Regress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</dc:creator>
  <cp:lastModifiedBy>Buff</cp:lastModifiedBy>
  <dcterms:created xsi:type="dcterms:W3CDTF">2011-11-29T05:16:37Z</dcterms:created>
  <dcterms:modified xsi:type="dcterms:W3CDTF">2011-11-29T05:17:21Z</dcterms:modified>
</cp:coreProperties>
</file>